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Kazakova\Desktop\"/>
    </mc:Choice>
  </mc:AlternateContent>
  <xr:revisionPtr revIDLastSave="0" documentId="13_ncr:1_{512C9DE4-093E-4117-8716-D038FA1828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F36" i="1"/>
  <c r="G36" i="1" s="1"/>
  <c r="F35" i="1"/>
  <c r="F34" i="1"/>
  <c r="G34" i="1" s="1"/>
  <c r="F33" i="1"/>
  <c r="F32" i="1"/>
  <c r="F31" i="1"/>
  <c r="G31" i="1" s="1"/>
  <c r="F30" i="1"/>
  <c r="F29" i="1"/>
  <c r="F28" i="1"/>
  <c r="G28" i="1" s="1"/>
  <c r="F27" i="1"/>
  <c r="F26" i="1"/>
  <c r="G26" i="1" s="1"/>
  <c r="F25" i="1"/>
  <c r="F24" i="1"/>
  <c r="G24" i="1" s="1"/>
  <c r="F23" i="1"/>
  <c r="F22" i="1"/>
  <c r="G22" i="1" s="1"/>
  <c r="F21" i="1"/>
  <c r="G21" i="1" s="1"/>
  <c r="F20" i="1"/>
  <c r="G20" i="1" s="1"/>
  <c r="F19" i="1"/>
  <c r="G19" i="1" s="1"/>
  <c r="F18" i="1"/>
  <c r="F17" i="1"/>
  <c r="F16" i="1"/>
  <c r="G16" i="1" s="1"/>
  <c r="F15" i="1"/>
  <c r="F14" i="1"/>
  <c r="G14" i="1" s="1"/>
  <c r="F13" i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G35" i="1"/>
  <c r="G33" i="1"/>
  <c r="G30" i="1"/>
  <c r="G29" i="1"/>
  <c r="G27" i="1"/>
  <c r="G25" i="1"/>
  <c r="G23" i="1"/>
  <c r="G18" i="1"/>
  <c r="G17" i="1"/>
  <c r="G15" i="1"/>
  <c r="G13" i="1"/>
  <c r="G37" i="1" l="1"/>
  <c r="I37" i="1"/>
</calcChain>
</file>

<file path=xl/sharedStrings.xml><?xml version="1.0" encoding="utf-8"?>
<sst xmlns="http://schemas.openxmlformats.org/spreadsheetml/2006/main" count="209" uniqueCount="116">
  <si>
    <t>Скидка</t>
  </si>
  <si>
    <t>Номенклатура.В группе</t>
  </si>
  <si>
    <t>Количество (остаток)</t>
  </si>
  <si>
    <t>Заказ</t>
  </si>
  <si>
    <t>Цена с учетом скидки</t>
  </si>
  <si>
    <t>Сумма</t>
  </si>
  <si>
    <t>Вес брутто</t>
  </si>
  <si>
    <t>Общий вес</t>
  </si>
  <si>
    <t>Количество в коробке</t>
  </si>
  <si>
    <t>Код 1С</t>
  </si>
  <si>
    <t>Штрихкод основной</t>
  </si>
  <si>
    <t>Наименование</t>
  </si>
  <si>
    <t>Отметка об акции, распродаже, хите, новинке</t>
  </si>
  <si>
    <t xml:space="preserve"> </t>
  </si>
  <si>
    <t>Нет</t>
  </si>
  <si>
    <t>1,11</t>
  </si>
  <si>
    <t>10</t>
  </si>
  <si>
    <t>16</t>
  </si>
  <si>
    <t>8</t>
  </si>
  <si>
    <t>18</t>
  </si>
  <si>
    <t>Новинка,</t>
  </si>
  <si>
    <t>Хит продаж</t>
  </si>
  <si>
    <t>36</t>
  </si>
  <si>
    <t>7</t>
  </si>
  <si>
    <t>45</t>
  </si>
  <si>
    <t>ЧФ-00021788</t>
  </si>
  <si>
    <t>4815038048223</t>
  </si>
  <si>
    <t>Любо Дело "АКТИВНАЯ ЩЕЛОЧЬ" Гель- антижир  для очистки поверхности, флакон 360г</t>
  </si>
  <si>
    <t>ЧФ-00018407</t>
  </si>
  <si>
    <t>4815038046038</t>
  </si>
  <si>
    <t>Любо Дело "АКТИВНЫЕ ГРАНУЛЫ" Очиститель  для стиральных машин  (безкислотный) 2 саше по 100г</t>
  </si>
  <si>
    <t>ЧФ-00028152</t>
  </si>
  <si>
    <t>4815038054712</t>
  </si>
  <si>
    <t>Любо Дело "АКТИВНЫЕ ГРАНУЛЫ" Очиститель бачка унитаза внутри 2 саше по 55г</t>
  </si>
  <si>
    <t>ЧФ-00018393</t>
  </si>
  <si>
    <t>4815038044416</t>
  </si>
  <si>
    <t>Любо Дело "АКТИВНЫЕ ГРАНУЛЫ" Очиститель гигиенический для стиральных машин, 3 саше по 30г</t>
  </si>
  <si>
    <t>ЧФ-00021791</t>
  </si>
  <si>
    <t>4815038050073</t>
  </si>
  <si>
    <t>Любо Дело "АКТИВНЫЕ ГРАНУЛЫ" Очиститель ДЛЯ ВСЕГО универсальное средство для уборки дома,флакон 900г</t>
  </si>
  <si>
    <t>ЧФ-00018392</t>
  </si>
  <si>
    <t>4815038044409</t>
  </si>
  <si>
    <t>Любо Дело "АКТИВНЫЕ ГРАНУЛЫ" Очиститель для посудомоечных машин, 3 саше по 30г</t>
  </si>
  <si>
    <t>ЧФ-00021792</t>
  </si>
  <si>
    <t>4815038049435</t>
  </si>
  <si>
    <t>Любо Дело "АКТИВНЫЕ ГРАНУЛЫ" Очиститель для стиральной машины  первый пуск, саше 100г</t>
  </si>
  <si>
    <t>ЧФ-00018402</t>
  </si>
  <si>
    <t>4815038045154</t>
  </si>
  <si>
    <t>Любо Дело "АКТИВНЫЕ ГРАНУЛЫ" Очиститель для ювелирных украшений, 6 саше по 10г</t>
  </si>
  <si>
    <t>ЧФ-00018394</t>
  </si>
  <si>
    <t>4815038044423</t>
  </si>
  <si>
    <t>Любо Дело "АКТИВНЫЕ ГРАНУЛЫ" Пятновыводитель - отбеливатель для гардин и занавесок , 3 саше по 30г</t>
  </si>
  <si>
    <t>ЧФ-00018396</t>
  </si>
  <si>
    <t>4815038044430</t>
  </si>
  <si>
    <t>Любо Дело "АКТИВНЫЕ ГРАНУЛЫ" Пятновыводитель - отбеливатель для женского белья , 3 саше по 30г</t>
  </si>
  <si>
    <t>ЧФ-00018401</t>
  </si>
  <si>
    <t>4815038044928</t>
  </si>
  <si>
    <t>Любо Дело "АКТИВНЫЕ ГРАНУЛЫ" Пятновыводитель - очиститель для кроссовок и кед , 3 саше по 30г</t>
  </si>
  <si>
    <t>ЧФ-00018395</t>
  </si>
  <si>
    <t>4815038044447</t>
  </si>
  <si>
    <t>Любо Дело "АКТИВНЫЕ ГРАНУЛЫ" Пятновыводитель - очиститель для кухонного текстиля , 3 саше по 30г</t>
  </si>
  <si>
    <t>ЧФ-00018406</t>
  </si>
  <si>
    <t>4815038045130</t>
  </si>
  <si>
    <t>Любо Дело "АКТИВНЫЕ ГРАНУЛЫ"и"АНТИНАКИПЬ"набор Очистителей для стиральной машины,2 саше по 100г</t>
  </si>
  <si>
    <t>ЧФ-00019272</t>
  </si>
  <si>
    <t>4815038045628</t>
  </si>
  <si>
    <t>Любо Дело "АКТИВНЫЙ ГЕЛЬ" Medley Brilliant гель- пятновыводитель для обработки одежды , флакон 70мл</t>
  </si>
  <si>
    <t>ЧФ-00018400</t>
  </si>
  <si>
    <t>4815038044911</t>
  </si>
  <si>
    <t>Любо Дело "АНТИНАКИПЬ" Очиститель для стиральных и посудомоечных машин , 5 саше по 20г</t>
  </si>
  <si>
    <t>ЧФ-00022640</t>
  </si>
  <si>
    <t>4815038050486</t>
  </si>
  <si>
    <t>Любо Дело "АНТИНАКИПЬ" Ср-во для уд.накипи в гранулах для стиральных и посудом-х машин,флакон 330г</t>
  </si>
  <si>
    <t>ЧФ-00018403</t>
  </si>
  <si>
    <t>4815038044904</t>
  </si>
  <si>
    <t>Любо Дело "АНТИНАКИПЬ" Средство для удаления известковых отложений,мочевого камня  5 саше по 20г</t>
  </si>
  <si>
    <t>ЧФ-00018398</t>
  </si>
  <si>
    <t>4815038044652</t>
  </si>
  <si>
    <t>Любо Дело "АНТИНАКИПЬ" Средство для удаления накипи для чайников и термопотов ,5 саше по 20г</t>
  </si>
  <si>
    <t>ЧФ-00018397</t>
  </si>
  <si>
    <t>4815038044393</t>
  </si>
  <si>
    <t>Любо Дело "АНТИНАКИПЬ" Средство для удаления накипи и ржавчины для кофемашин , 5 саше по 20г</t>
  </si>
  <si>
    <t>ЧФ-00022158</t>
  </si>
  <si>
    <t>4815038050844</t>
  </si>
  <si>
    <t>Любо Дело Карандаш - Пятновыводитель "АКТИВ" для удаления пятен с цветных и белых тканей, туба 60г</t>
  </si>
  <si>
    <t>ЧФ-00022160</t>
  </si>
  <si>
    <t>4815038050851</t>
  </si>
  <si>
    <t>Любо Дело Карандаш - Пятновыводитель "КИСЛОРОДНЫЙ" для воротников и манжет рубашек, туба 60г</t>
  </si>
  <si>
    <t>ЧФ-00022151</t>
  </si>
  <si>
    <t>4815038050820</t>
  </si>
  <si>
    <t>Любо Дело Карандаш - Пятновыводитель "ЛЮБО ДЕЛО" для выведения пятен любой сложности,туба 60г</t>
  </si>
  <si>
    <t>23</t>
  </si>
  <si>
    <t>ЧФ-00022155</t>
  </si>
  <si>
    <t>4815038050837</t>
  </si>
  <si>
    <t>Любо Дело Карандаш - Пятновыводитель "ЭКСПЕРТ" для очистки текстильных поверхностей,туба 60г</t>
  </si>
  <si>
    <t>ЧФ-00019274</t>
  </si>
  <si>
    <t>4815038045635</t>
  </si>
  <si>
    <t>Любо Дело Маркер - Пятновыводитель"УНИВЕРСАЛЬНЫЙ"BioCliean Ultra для белых и цв.тканей, флакон 70мл</t>
  </si>
  <si>
    <t>ЧФ-00023399</t>
  </si>
  <si>
    <t>4815038052060</t>
  </si>
  <si>
    <t>Любо Дело УМНОЕ МЫЛО Пятноудалитель 180г</t>
  </si>
  <si>
    <t>5.Сонца (Беларусь)</t>
  </si>
  <si>
    <t>ФБ-00000500</t>
  </si>
  <si>
    <t>4814628013023</t>
  </si>
  <si>
    <t>Suprim Гель для смягчения воды в стиральных машинах 500 мл</t>
  </si>
  <si>
    <t>НФ-00010114</t>
  </si>
  <si>
    <t>4814628003048</t>
  </si>
  <si>
    <t>Чайка Стиральный порошок Детский Автомат 2кг</t>
  </si>
  <si>
    <t>НФ-00010118</t>
  </si>
  <si>
    <t>4814628003017</t>
  </si>
  <si>
    <t>Чайка Стиральный порошок для цветного автомат Яркий цвет и Зимняя свежесть 2кг</t>
  </si>
  <si>
    <t>НФ-00010124</t>
  </si>
  <si>
    <t>4814628004410</t>
  </si>
  <si>
    <t>Чайка Стиральный порошок универс. 2в1 с кондиционером Автомат 2кг</t>
  </si>
  <si>
    <t>Итого</t>
  </si>
  <si>
    <r>
      <t xml:space="preserve">Купите 1 короб (или 7штук в ассортименте) стирального порошка Чайка 2кг из ассортимента и получите                                                  1 короб (10штук) Suprim Гель для смягчения воды в стиральных машинах 500мл.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>Скидка устанавливается в соответствии с общим заказом</t>
    </r>
    <r>
      <rPr>
        <sz val="1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</si>
</sst>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=0]&quot;&quot;;General"/>
    <numFmt numFmtId="165" formatCode="0.000"/>
  </numFmts>
  <fonts count="6" x14ac:knownFonts="1">
    <font>
      <sz val="8"/>
      <name val="Arial"/>
    </font>
    <font>
      <b/>
      <sz val="10"/>
      <color rgb="FF00005C"/>
      <name val="Arial"/>
    </font>
    <font>
      <sz val="8"/>
      <name val="Arial"/>
      <family val="2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BE4E5"/>
        <bgColor auto="1"/>
      </patternFill>
    </fill>
    <fill>
      <patternFill patternType="solid">
        <fgColor rgb="FFDDEFF0"/>
        <bgColor auto="1"/>
      </patternFill>
    </fill>
    <fill>
      <patternFill patternType="solid">
        <fgColor rgb="FFFFEC8B"/>
        <bgColor auto="1"/>
      </patternFill>
    </fill>
    <fill>
      <patternFill patternType="solid">
        <fgColor rgb="FF00FA9A"/>
        <bgColor auto="1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 wrapText="1" indent="2"/>
    </xf>
    <xf numFmtId="0" fontId="0" fillId="0" borderId="4" xfId="0" applyBorder="1" applyAlignment="1">
      <alignment horizontal="left" vertical="top" wrapText="1"/>
    </xf>
    <xf numFmtId="165" fontId="0" fillId="0" borderId="4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 indent="2"/>
    </xf>
    <xf numFmtId="0" fontId="0" fillId="4" borderId="4" xfId="0" applyFill="1" applyBorder="1" applyAlignment="1">
      <alignment horizontal="left" vertical="top" wrapText="1"/>
    </xf>
    <xf numFmtId="165" fontId="0" fillId="4" borderId="4" xfId="0" applyNumberFormat="1" applyFill="1" applyBorder="1" applyAlignment="1">
      <alignment horizontal="right" vertical="top"/>
    </xf>
    <xf numFmtId="2" fontId="0" fillId="4" borderId="4" xfId="0" applyNumberFormat="1" applyFill="1" applyBorder="1" applyAlignment="1">
      <alignment horizontal="right" vertical="top"/>
    </xf>
    <xf numFmtId="2" fontId="0" fillId="4" borderId="4" xfId="0" applyNumberFormat="1" applyFill="1" applyBorder="1" applyAlignment="1">
      <alignment horizontal="right" vertical="top" wrapText="1"/>
    </xf>
    <xf numFmtId="0" fontId="0" fillId="5" borderId="4" xfId="0" applyFill="1" applyBorder="1" applyAlignment="1">
      <alignment horizontal="left" vertical="top" wrapText="1" indent="2"/>
    </xf>
    <xf numFmtId="0" fontId="0" fillId="5" borderId="4" xfId="0" applyFill="1" applyBorder="1" applyAlignment="1">
      <alignment horizontal="left" vertical="top" wrapText="1"/>
    </xf>
    <xf numFmtId="165" fontId="0" fillId="5" borderId="4" xfId="0" applyNumberFormat="1" applyFill="1" applyBorder="1" applyAlignment="1">
      <alignment horizontal="right" vertical="top"/>
    </xf>
    <xf numFmtId="2" fontId="0" fillId="5" borderId="4" xfId="0" applyNumberFormat="1" applyFill="1" applyBorder="1" applyAlignment="1">
      <alignment horizontal="right" vertical="top"/>
    </xf>
    <xf numFmtId="2" fontId="0" fillId="5" borderId="4" xfId="0" applyNumberFormat="1" applyFill="1" applyBorder="1" applyAlignment="1">
      <alignment horizontal="right" vertical="top" wrapText="1"/>
    </xf>
    <xf numFmtId="2" fontId="1" fillId="3" borderId="4" xfId="0" applyNumberFormat="1" applyFont="1" applyFill="1" applyBorder="1" applyAlignment="1">
      <alignment horizontal="left" vertical="top"/>
    </xf>
    <xf numFmtId="2" fontId="0" fillId="0" borderId="0" xfId="0" applyNumberFormat="1" applyAlignment="1">
      <alignment horizontal="left"/>
    </xf>
    <xf numFmtId="2" fontId="0" fillId="0" borderId="4" xfId="0" applyNumberFormat="1" applyBorder="1" applyAlignment="1">
      <alignment horizontal="left" vertical="top"/>
    </xf>
    <xf numFmtId="2" fontId="0" fillId="4" borderId="4" xfId="0" applyNumberFormat="1" applyFill="1" applyBorder="1" applyAlignment="1">
      <alignment horizontal="left" vertical="top"/>
    </xf>
    <xf numFmtId="2" fontId="0" fillId="5" borderId="4" xfId="0" applyNumberForma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65" fontId="0" fillId="0" borderId="0" xfId="0" applyNumberFormat="1" applyAlignment="1">
      <alignment horizontal="left"/>
    </xf>
    <xf numFmtId="165" fontId="1" fillId="3" borderId="4" xfId="0" applyNumberFormat="1" applyFont="1" applyFill="1" applyBorder="1" applyAlignment="1">
      <alignment horizontal="left" vertical="top"/>
    </xf>
    <xf numFmtId="165" fontId="0" fillId="0" borderId="4" xfId="0" applyNumberFormat="1" applyBorder="1" applyAlignment="1">
      <alignment horizontal="left" vertical="top"/>
    </xf>
    <xf numFmtId="165" fontId="0" fillId="4" borderId="4" xfId="0" applyNumberFormat="1" applyFill="1" applyBorder="1" applyAlignment="1">
      <alignment horizontal="left" vertical="top"/>
    </xf>
    <xf numFmtId="165" fontId="0" fillId="5" borderId="4" xfId="0" applyNumberForma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left" vertical="top" wrapText="1"/>
    </xf>
    <xf numFmtId="0" fontId="4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</xdr:row>
      <xdr:rowOff>9525</xdr:rowOff>
    </xdr:from>
    <xdr:to>
      <xdr:col>1</xdr:col>
      <xdr:colOff>847725</xdr:colOff>
      <xdr:row>2</xdr:row>
      <xdr:rowOff>152400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1104900</xdr:colOff>
      <xdr:row>2</xdr:row>
      <xdr:rowOff>9525</xdr:rowOff>
    </xdr:from>
    <xdr:to>
      <xdr:col>10</xdr:col>
      <xdr:colOff>1257300</xdr:colOff>
      <xdr:row>2</xdr:row>
      <xdr:rowOff>152400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3125" b="3125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P37"/>
  <sheetViews>
    <sheetView tabSelected="1" workbookViewId="0">
      <pane ySplit="6" topLeftCell="A7" activePane="bottomLeft" state="frozenSplit"/>
      <selection pane="bottomLeft" activeCell="C58" sqref="C58"/>
    </sheetView>
  </sheetViews>
  <sheetFormatPr defaultColWidth="10.5" defaultRowHeight="11.45" customHeight="1" outlineLevelRow="1" x14ac:dyDescent="0.2"/>
  <cols>
    <col min="1" max="1" width="14.6640625" style="1" customWidth="1"/>
    <col min="2" max="2" width="15" style="1" customWidth="1"/>
    <col min="3" max="3" width="74.6640625" style="1" customWidth="1"/>
    <col min="4" max="4" width="15.1640625" style="1" customWidth="1"/>
    <col min="5" max="5" width="15.1640625" style="27" customWidth="1"/>
    <col min="6" max="6" width="15.1640625" style="1" customWidth="1"/>
    <col min="7" max="7" width="11.83203125" style="22" customWidth="1"/>
    <col min="8" max="8" width="12.33203125" style="1" customWidth="1"/>
    <col min="9" max="9" width="15.1640625" style="27" customWidth="1"/>
    <col min="10" max="10" width="11.83203125" style="1" customWidth="1"/>
    <col min="11" max="11" width="15" style="1" customWidth="1"/>
    <col min="12" max="13" width="1.1640625" style="1" hidden="1" customWidth="1"/>
    <col min="14" max="16" width="0.1640625" style="1" hidden="1" customWidth="1"/>
  </cols>
  <sheetData>
    <row r="1" spans="1:16" s="34" customFormat="1" ht="77.25" customHeight="1" x14ac:dyDescent="0.2">
      <c r="A1" s="36" t="s">
        <v>115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3"/>
      <c r="M1" s="33"/>
      <c r="N1" s="33"/>
      <c r="O1" s="33"/>
      <c r="P1" s="33"/>
    </row>
    <row r="2" spans="1:16" ht="11.1" customHeight="1" x14ac:dyDescent="0.2"/>
    <row r="3" spans="1:16" ht="14.1" customHeight="1" x14ac:dyDescent="0.2">
      <c r="A3" s="2" t="s">
        <v>0</v>
      </c>
      <c r="B3" s="3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6" ht="11.1" customHeight="1" x14ac:dyDescent="0.2"/>
    <row r="5" spans="1:16" ht="12.95" customHeight="1" x14ac:dyDescent="0.2">
      <c r="A5" s="38" t="s">
        <v>1</v>
      </c>
      <c r="B5" s="38"/>
      <c r="C5" s="38"/>
      <c r="D5" s="39" t="s">
        <v>2</v>
      </c>
      <c r="E5" s="41" t="s">
        <v>3</v>
      </c>
      <c r="F5" s="39" t="s">
        <v>4</v>
      </c>
      <c r="G5" s="44" t="s">
        <v>5</v>
      </c>
      <c r="H5" s="39" t="s">
        <v>6</v>
      </c>
      <c r="I5" s="41" t="s">
        <v>7</v>
      </c>
      <c r="J5" s="39" t="s">
        <v>8</v>
      </c>
      <c r="K5" s="4"/>
      <c r="L5" s="4"/>
      <c r="M5" s="4"/>
      <c r="N5" s="4"/>
      <c r="O5" s="4"/>
      <c r="P5" s="4"/>
    </row>
    <row r="6" spans="1:16" ht="39.950000000000003" customHeight="1" collapsed="1" x14ac:dyDescent="0.2">
      <c r="A6" s="2" t="s">
        <v>9</v>
      </c>
      <c r="B6" s="2" t="s">
        <v>10</v>
      </c>
      <c r="C6" s="2" t="s">
        <v>11</v>
      </c>
      <c r="D6" s="40"/>
      <c r="E6" s="42"/>
      <c r="F6" s="43"/>
      <c r="G6" s="43"/>
      <c r="H6" s="40"/>
      <c r="I6" s="42"/>
      <c r="J6" s="40"/>
      <c r="K6" s="2" t="s">
        <v>12</v>
      </c>
      <c r="L6" s="2" t="s">
        <v>13</v>
      </c>
      <c r="M6" s="2" t="s">
        <v>13</v>
      </c>
      <c r="N6" s="2" t="s">
        <v>13</v>
      </c>
      <c r="O6" s="2" t="s">
        <v>13</v>
      </c>
      <c r="P6" s="2" t="s">
        <v>13</v>
      </c>
    </row>
    <row r="7" spans="1:16" ht="23.1" hidden="1" customHeight="1" outlineLevel="1" x14ac:dyDescent="0.2">
      <c r="A7" s="6" t="s">
        <v>25</v>
      </c>
      <c r="B7" s="7" t="s">
        <v>26</v>
      </c>
      <c r="C7" s="7" t="s">
        <v>27</v>
      </c>
      <c r="D7" s="8">
        <v>31</v>
      </c>
      <c r="E7" s="8">
        <v>0</v>
      </c>
      <c r="F7" s="9">
        <f>IF(OR(N7="Да",O7="Да"),M7,IF(M7-(M7*B3/100)&lt;L7,L7,M7-(M7*B3/100)))</f>
        <v>179.87</v>
      </c>
      <c r="G7" s="23">
        <f t="shared" ref="G7:G31" si="0">E7*F7</f>
        <v>0</v>
      </c>
      <c r="H7" s="8">
        <v>0.4</v>
      </c>
      <c r="I7" s="29">
        <f t="shared" ref="I7:I31" si="1">E7*H7</f>
        <v>0</v>
      </c>
      <c r="J7" s="7" t="s">
        <v>18</v>
      </c>
      <c r="K7" s="7"/>
      <c r="L7" s="10">
        <v>152.88999999999999</v>
      </c>
      <c r="M7" s="10">
        <v>179.87</v>
      </c>
      <c r="N7" s="7" t="s">
        <v>14</v>
      </c>
      <c r="O7" s="7" t="s">
        <v>14</v>
      </c>
      <c r="P7" s="10">
        <v>179.87</v>
      </c>
    </row>
    <row r="8" spans="1:16" ht="23.1" hidden="1" customHeight="1" outlineLevel="1" x14ac:dyDescent="0.2">
      <c r="A8" s="16" t="s">
        <v>28</v>
      </c>
      <c r="B8" s="17" t="s">
        <v>29</v>
      </c>
      <c r="C8" s="17" t="s">
        <v>30</v>
      </c>
      <c r="D8" s="18">
        <v>50</v>
      </c>
      <c r="E8" s="18">
        <v>0</v>
      </c>
      <c r="F8" s="19">
        <f>IF(OR(N8="Да",O8="Да"),M8,IF(M8-(M8*B3/100)&lt;L8,L8,M8-(M8*B3/100)))</f>
        <v>121.72</v>
      </c>
      <c r="G8" s="25">
        <f t="shared" si="0"/>
        <v>0</v>
      </c>
      <c r="H8" s="18">
        <v>0.24</v>
      </c>
      <c r="I8" s="31">
        <f t="shared" si="1"/>
        <v>0</v>
      </c>
      <c r="J8" s="17" t="s">
        <v>16</v>
      </c>
      <c r="K8" s="17" t="s">
        <v>21</v>
      </c>
      <c r="L8" s="20">
        <v>103.47</v>
      </c>
      <c r="M8" s="20">
        <v>121.72</v>
      </c>
      <c r="N8" s="17" t="s">
        <v>14</v>
      </c>
      <c r="O8" s="17" t="s">
        <v>14</v>
      </c>
      <c r="P8" s="20">
        <v>121.72</v>
      </c>
    </row>
    <row r="9" spans="1:16" ht="11.1" hidden="1" customHeight="1" outlineLevel="1" x14ac:dyDescent="0.2">
      <c r="A9" s="11" t="s">
        <v>31</v>
      </c>
      <c r="B9" s="12" t="s">
        <v>32</v>
      </c>
      <c r="C9" s="12" t="s">
        <v>33</v>
      </c>
      <c r="D9" s="13">
        <v>44</v>
      </c>
      <c r="E9" s="13">
        <v>0</v>
      </c>
      <c r="F9" s="14">
        <f>IF(OR(N9="Да",O9="Да"),M9,IF(M9-(M9*B3/100)&lt;L9,L9,M9-(M9*B3/100)))</f>
        <v>101.44</v>
      </c>
      <c r="G9" s="24">
        <f t="shared" si="0"/>
        <v>0</v>
      </c>
      <c r="H9" s="13">
        <v>7.8E-2</v>
      </c>
      <c r="I9" s="30">
        <f t="shared" si="1"/>
        <v>0</v>
      </c>
      <c r="J9" s="12" t="s">
        <v>19</v>
      </c>
      <c r="K9" s="12" t="s">
        <v>20</v>
      </c>
      <c r="L9" s="15">
        <v>86.23</v>
      </c>
      <c r="M9" s="15">
        <v>101.44</v>
      </c>
      <c r="N9" s="12" t="s">
        <v>14</v>
      </c>
      <c r="O9" s="12" t="s">
        <v>14</v>
      </c>
      <c r="P9" s="15">
        <v>101.44</v>
      </c>
    </row>
    <row r="10" spans="1:16" ht="23.1" hidden="1" customHeight="1" outlineLevel="1" x14ac:dyDescent="0.2">
      <c r="A10" s="16" t="s">
        <v>34</v>
      </c>
      <c r="B10" s="17" t="s">
        <v>35</v>
      </c>
      <c r="C10" s="17" t="s">
        <v>36</v>
      </c>
      <c r="D10" s="18">
        <v>45</v>
      </c>
      <c r="E10" s="18">
        <v>0</v>
      </c>
      <c r="F10" s="19">
        <f>IF(OR(N10="Да",O10="Да"),M10,IF(M10-(M10*B3/100)&lt;L10,L10,M10-(M10*B3/100)))</f>
        <v>81.14</v>
      </c>
      <c r="G10" s="25">
        <f t="shared" si="0"/>
        <v>0</v>
      </c>
      <c r="H10" s="18">
        <v>0.111</v>
      </c>
      <c r="I10" s="31">
        <f t="shared" si="1"/>
        <v>0</v>
      </c>
      <c r="J10" s="17" t="s">
        <v>19</v>
      </c>
      <c r="K10" s="17" t="s">
        <v>21</v>
      </c>
      <c r="L10" s="20">
        <v>68.97</v>
      </c>
      <c r="M10" s="20">
        <v>81.14</v>
      </c>
      <c r="N10" s="17" t="s">
        <v>14</v>
      </c>
      <c r="O10" s="17" t="s">
        <v>14</v>
      </c>
      <c r="P10" s="20">
        <v>81.14</v>
      </c>
    </row>
    <row r="11" spans="1:16" ht="23.1" hidden="1" customHeight="1" outlineLevel="1" x14ac:dyDescent="0.2">
      <c r="A11" s="6" t="s">
        <v>37</v>
      </c>
      <c r="B11" s="7" t="s">
        <v>38</v>
      </c>
      <c r="C11" s="7" t="s">
        <v>39</v>
      </c>
      <c r="D11" s="8">
        <v>7</v>
      </c>
      <c r="E11" s="8">
        <v>0</v>
      </c>
      <c r="F11" s="9">
        <f>IF(OR(N11="Да",O11="Да"),M11,IF(M11-(M11*B3/100)&lt;L11,L11,M11-(M11*B3/100)))</f>
        <v>341.04</v>
      </c>
      <c r="G11" s="23">
        <f t="shared" si="0"/>
        <v>0</v>
      </c>
      <c r="H11" s="8">
        <v>0.93</v>
      </c>
      <c r="I11" s="29">
        <f t="shared" si="1"/>
        <v>0</v>
      </c>
      <c r="J11" s="7" t="s">
        <v>15</v>
      </c>
      <c r="K11" s="7"/>
      <c r="L11" s="10">
        <v>289.89</v>
      </c>
      <c r="M11" s="10">
        <v>341.04</v>
      </c>
      <c r="N11" s="7" t="s">
        <v>14</v>
      </c>
      <c r="O11" s="7" t="s">
        <v>14</v>
      </c>
      <c r="P11" s="10">
        <v>341.04</v>
      </c>
    </row>
    <row r="12" spans="1:16" ht="23.1" hidden="1" customHeight="1" outlineLevel="1" x14ac:dyDescent="0.2">
      <c r="A12" s="16" t="s">
        <v>40</v>
      </c>
      <c r="B12" s="17" t="s">
        <v>41</v>
      </c>
      <c r="C12" s="17" t="s">
        <v>42</v>
      </c>
      <c r="D12" s="18">
        <v>72</v>
      </c>
      <c r="E12" s="18">
        <v>0</v>
      </c>
      <c r="F12" s="19">
        <f>IF(OR(N12="Да",O12="Да"),M12,IF(M12-(M12*B3/100)&lt;L12,L12,M12-(M12*B3/100)))</f>
        <v>81.14</v>
      </c>
      <c r="G12" s="25">
        <f t="shared" si="0"/>
        <v>0</v>
      </c>
      <c r="H12" s="18">
        <v>0.111</v>
      </c>
      <c r="I12" s="31">
        <f t="shared" si="1"/>
        <v>0</v>
      </c>
      <c r="J12" s="17" t="s">
        <v>19</v>
      </c>
      <c r="K12" s="17" t="s">
        <v>21</v>
      </c>
      <c r="L12" s="20">
        <v>68.97</v>
      </c>
      <c r="M12" s="20">
        <v>81.14</v>
      </c>
      <c r="N12" s="17" t="s">
        <v>14</v>
      </c>
      <c r="O12" s="17" t="s">
        <v>14</v>
      </c>
      <c r="P12" s="20">
        <v>81.14</v>
      </c>
    </row>
    <row r="13" spans="1:16" ht="23.1" hidden="1" customHeight="1" outlineLevel="1" x14ac:dyDescent="0.2">
      <c r="A13" s="6" t="s">
        <v>43</v>
      </c>
      <c r="B13" s="7" t="s">
        <v>44</v>
      </c>
      <c r="C13" s="7" t="s">
        <v>45</v>
      </c>
      <c r="D13" s="8">
        <v>31</v>
      </c>
      <c r="E13" s="8">
        <v>0</v>
      </c>
      <c r="F13" s="9">
        <f>IF(OR(N13="Да",O13="Да"),M13,IF(M13-(M13*B3/100)&lt;L13,L13,M13-(M13*B3/100)))</f>
        <v>164.99</v>
      </c>
      <c r="G13" s="23">
        <f t="shared" si="0"/>
        <v>0</v>
      </c>
      <c r="H13" s="8">
        <v>0.11</v>
      </c>
      <c r="I13" s="29">
        <f t="shared" si="1"/>
        <v>0</v>
      </c>
      <c r="J13" s="7" t="s">
        <v>19</v>
      </c>
      <c r="K13" s="7"/>
      <c r="L13" s="10">
        <v>140.25</v>
      </c>
      <c r="M13" s="10">
        <v>164.99</v>
      </c>
      <c r="N13" s="7" t="s">
        <v>14</v>
      </c>
      <c r="O13" s="7" t="s">
        <v>14</v>
      </c>
      <c r="P13" s="10">
        <v>164.99</v>
      </c>
    </row>
    <row r="14" spans="1:16" ht="23.1" hidden="1" customHeight="1" outlineLevel="1" x14ac:dyDescent="0.2">
      <c r="A14" s="16" t="s">
        <v>46</v>
      </c>
      <c r="B14" s="17" t="s">
        <v>47</v>
      </c>
      <c r="C14" s="17" t="s">
        <v>48</v>
      </c>
      <c r="D14" s="18">
        <v>90</v>
      </c>
      <c r="E14" s="18">
        <v>0</v>
      </c>
      <c r="F14" s="19">
        <f>IF(OR(N14="Да",O14="Да"),M14,IF(M14-(M14*B3/100)&lt;L14,L14,M14-(M14*B3/100)))</f>
        <v>81.14</v>
      </c>
      <c r="G14" s="25">
        <f t="shared" si="0"/>
        <v>0</v>
      </c>
      <c r="H14" s="18">
        <v>7.8E-2</v>
      </c>
      <c r="I14" s="31">
        <f t="shared" si="1"/>
        <v>0</v>
      </c>
      <c r="J14" s="17" t="s">
        <v>19</v>
      </c>
      <c r="K14" s="17" t="s">
        <v>21</v>
      </c>
      <c r="L14" s="20">
        <v>68.97</v>
      </c>
      <c r="M14" s="20">
        <v>81.14</v>
      </c>
      <c r="N14" s="17" t="s">
        <v>14</v>
      </c>
      <c r="O14" s="17" t="s">
        <v>14</v>
      </c>
      <c r="P14" s="20">
        <v>81.14</v>
      </c>
    </row>
    <row r="15" spans="1:16" ht="23.1" hidden="1" customHeight="1" outlineLevel="1" x14ac:dyDescent="0.2">
      <c r="A15" s="6" t="s">
        <v>49</v>
      </c>
      <c r="B15" s="7" t="s">
        <v>50</v>
      </c>
      <c r="C15" s="7" t="s">
        <v>51</v>
      </c>
      <c r="D15" s="8">
        <v>51</v>
      </c>
      <c r="E15" s="8">
        <v>0</v>
      </c>
      <c r="F15" s="9">
        <f>IF(OR(N15="Да",O15="Да"),M15,IF(M15-(M15*B3/100)&lt;L15,L15,M15-(M15*B3/100)))</f>
        <v>81.14</v>
      </c>
      <c r="G15" s="23">
        <f t="shared" si="0"/>
        <v>0</v>
      </c>
      <c r="H15" s="8">
        <v>0.111</v>
      </c>
      <c r="I15" s="29">
        <f t="shared" si="1"/>
        <v>0</v>
      </c>
      <c r="J15" s="7" t="s">
        <v>19</v>
      </c>
      <c r="K15" s="7"/>
      <c r="L15" s="10">
        <v>68.97</v>
      </c>
      <c r="M15" s="10">
        <v>81.14</v>
      </c>
      <c r="N15" s="7" t="s">
        <v>14</v>
      </c>
      <c r="O15" s="7" t="s">
        <v>14</v>
      </c>
      <c r="P15" s="10">
        <v>81.14</v>
      </c>
    </row>
    <row r="16" spans="1:16" ht="23.1" hidden="1" customHeight="1" outlineLevel="1" x14ac:dyDescent="0.2">
      <c r="A16" s="16" t="s">
        <v>52</v>
      </c>
      <c r="B16" s="17" t="s">
        <v>53</v>
      </c>
      <c r="C16" s="17" t="s">
        <v>54</v>
      </c>
      <c r="D16" s="18">
        <v>36</v>
      </c>
      <c r="E16" s="18">
        <v>0</v>
      </c>
      <c r="F16" s="19">
        <f>IF(OR(N16="Да",O16="Да"),M16,IF(M16-(M16*B3/100)&lt;L16,L16,M16-(M16*B3/100)))</f>
        <v>81.14</v>
      </c>
      <c r="G16" s="25">
        <f t="shared" si="0"/>
        <v>0</v>
      </c>
      <c r="H16" s="18">
        <v>0.111</v>
      </c>
      <c r="I16" s="31">
        <f t="shared" si="1"/>
        <v>0</v>
      </c>
      <c r="J16" s="17" t="s">
        <v>19</v>
      </c>
      <c r="K16" s="17" t="s">
        <v>21</v>
      </c>
      <c r="L16" s="20">
        <v>68.97</v>
      </c>
      <c r="M16" s="20">
        <v>81.14</v>
      </c>
      <c r="N16" s="17" t="s">
        <v>14</v>
      </c>
      <c r="O16" s="17" t="s">
        <v>14</v>
      </c>
      <c r="P16" s="20">
        <v>81.14</v>
      </c>
    </row>
    <row r="17" spans="1:16" ht="23.1" hidden="1" customHeight="1" outlineLevel="1" x14ac:dyDescent="0.2">
      <c r="A17" s="16" t="s">
        <v>55</v>
      </c>
      <c r="B17" s="17" t="s">
        <v>56</v>
      </c>
      <c r="C17" s="17" t="s">
        <v>57</v>
      </c>
      <c r="D17" s="18">
        <v>22</v>
      </c>
      <c r="E17" s="18">
        <v>0</v>
      </c>
      <c r="F17" s="19">
        <f>IF(OR(N17="Да",O17="Да"),M17,IF(M17-(M17*B3/100)&lt;L17,L17,M17-(M17*B3/100)))</f>
        <v>81.14</v>
      </c>
      <c r="G17" s="25">
        <f t="shared" si="0"/>
        <v>0</v>
      </c>
      <c r="H17" s="18">
        <v>0.122</v>
      </c>
      <c r="I17" s="31">
        <f t="shared" si="1"/>
        <v>0</v>
      </c>
      <c r="J17" s="17" t="s">
        <v>19</v>
      </c>
      <c r="K17" s="17" t="s">
        <v>21</v>
      </c>
      <c r="L17" s="20">
        <v>68.97</v>
      </c>
      <c r="M17" s="20">
        <v>81.14</v>
      </c>
      <c r="N17" s="17" t="s">
        <v>14</v>
      </c>
      <c r="O17" s="17" t="s">
        <v>14</v>
      </c>
      <c r="P17" s="20">
        <v>81.14</v>
      </c>
    </row>
    <row r="18" spans="1:16" ht="23.1" hidden="1" customHeight="1" outlineLevel="1" x14ac:dyDescent="0.2">
      <c r="A18" s="16" t="s">
        <v>58</v>
      </c>
      <c r="B18" s="17" t="s">
        <v>59</v>
      </c>
      <c r="C18" s="17" t="s">
        <v>60</v>
      </c>
      <c r="D18" s="18">
        <v>83</v>
      </c>
      <c r="E18" s="18">
        <v>0</v>
      </c>
      <c r="F18" s="19">
        <f>IF(OR(N18="Да",O18="Да"),M18,IF(M18-(M18*B3/100)&lt;L18,L18,M18-(M18*B3/100)))</f>
        <v>81.14</v>
      </c>
      <c r="G18" s="25">
        <f t="shared" si="0"/>
        <v>0</v>
      </c>
      <c r="H18" s="18">
        <v>0.111</v>
      </c>
      <c r="I18" s="31">
        <f t="shared" si="1"/>
        <v>0</v>
      </c>
      <c r="J18" s="17" t="s">
        <v>19</v>
      </c>
      <c r="K18" s="17" t="s">
        <v>21</v>
      </c>
      <c r="L18" s="20">
        <v>68.97</v>
      </c>
      <c r="M18" s="20">
        <v>81.14</v>
      </c>
      <c r="N18" s="17" t="s">
        <v>14</v>
      </c>
      <c r="O18" s="17" t="s">
        <v>14</v>
      </c>
      <c r="P18" s="20">
        <v>81.14</v>
      </c>
    </row>
    <row r="19" spans="1:16" ht="23.1" hidden="1" customHeight="1" outlineLevel="1" x14ac:dyDescent="0.2">
      <c r="A19" s="16" t="s">
        <v>61</v>
      </c>
      <c r="B19" s="17" t="s">
        <v>62</v>
      </c>
      <c r="C19" s="17" t="s">
        <v>63</v>
      </c>
      <c r="D19" s="18">
        <v>77</v>
      </c>
      <c r="E19" s="18">
        <v>0</v>
      </c>
      <c r="F19" s="19">
        <f>IF(OR(N19="Да",O19="Да"),M19,IF(M19-(M19*B3/100)&lt;L19,L19,M19-(M19*B3/100)))</f>
        <v>101.43</v>
      </c>
      <c r="G19" s="25">
        <f t="shared" si="0"/>
        <v>0</v>
      </c>
      <c r="H19" s="18">
        <v>0.24</v>
      </c>
      <c r="I19" s="31">
        <f t="shared" si="1"/>
        <v>0</v>
      </c>
      <c r="J19" s="17" t="s">
        <v>16</v>
      </c>
      <c r="K19" s="17" t="s">
        <v>21</v>
      </c>
      <c r="L19" s="20">
        <v>86.22</v>
      </c>
      <c r="M19" s="20">
        <v>101.43</v>
      </c>
      <c r="N19" s="17" t="s">
        <v>14</v>
      </c>
      <c r="O19" s="17" t="s">
        <v>14</v>
      </c>
      <c r="P19" s="20">
        <v>101.43</v>
      </c>
    </row>
    <row r="20" spans="1:16" ht="23.1" hidden="1" customHeight="1" outlineLevel="1" x14ac:dyDescent="0.2">
      <c r="A20" s="16" t="s">
        <v>64</v>
      </c>
      <c r="B20" s="17" t="s">
        <v>65</v>
      </c>
      <c r="C20" s="17" t="s">
        <v>66</v>
      </c>
      <c r="D20" s="18">
        <v>54</v>
      </c>
      <c r="E20" s="18">
        <v>0</v>
      </c>
      <c r="F20" s="19">
        <f>IF(OR(N20="Да",O20="Да"),M20,IF(M20-(M20*B3/100)&lt;L20,L20,M20-(M20*B3/100)))</f>
        <v>121.72</v>
      </c>
      <c r="G20" s="25">
        <f t="shared" si="0"/>
        <v>0</v>
      </c>
      <c r="H20" s="18">
        <v>7.6999999999999999E-2</v>
      </c>
      <c r="I20" s="31">
        <f t="shared" si="1"/>
        <v>0</v>
      </c>
      <c r="J20" s="17" t="s">
        <v>17</v>
      </c>
      <c r="K20" s="17" t="s">
        <v>21</v>
      </c>
      <c r="L20" s="20">
        <v>103.47</v>
      </c>
      <c r="M20" s="20">
        <v>121.72</v>
      </c>
      <c r="N20" s="17" t="s">
        <v>14</v>
      </c>
      <c r="O20" s="17" t="s">
        <v>14</v>
      </c>
      <c r="P20" s="20">
        <v>121.72</v>
      </c>
    </row>
    <row r="21" spans="1:16" ht="23.1" hidden="1" customHeight="1" outlineLevel="1" x14ac:dyDescent="0.2">
      <c r="A21" s="16" t="s">
        <v>67</v>
      </c>
      <c r="B21" s="17" t="s">
        <v>68</v>
      </c>
      <c r="C21" s="17" t="s">
        <v>69</v>
      </c>
      <c r="D21" s="18">
        <v>90</v>
      </c>
      <c r="E21" s="18">
        <v>0</v>
      </c>
      <c r="F21" s="19">
        <f>IF(OR(N21="Да",O21="Да"),M21,IF(M21-(M21*B3/100)&lt;L21,L21,M21-(M21*B3/100)))</f>
        <v>81.14</v>
      </c>
      <c r="G21" s="25">
        <f t="shared" si="0"/>
        <v>0</v>
      </c>
      <c r="H21" s="18">
        <v>0.122</v>
      </c>
      <c r="I21" s="31">
        <f t="shared" si="1"/>
        <v>0</v>
      </c>
      <c r="J21" s="17" t="s">
        <v>19</v>
      </c>
      <c r="K21" s="17" t="s">
        <v>21</v>
      </c>
      <c r="L21" s="20">
        <v>68.97</v>
      </c>
      <c r="M21" s="20">
        <v>81.14</v>
      </c>
      <c r="N21" s="17" t="s">
        <v>14</v>
      </c>
      <c r="O21" s="17" t="s">
        <v>14</v>
      </c>
      <c r="P21" s="20">
        <v>81.14</v>
      </c>
    </row>
    <row r="22" spans="1:16" ht="23.1" hidden="1" customHeight="1" outlineLevel="1" x14ac:dyDescent="0.2">
      <c r="A22" s="6" t="s">
        <v>70</v>
      </c>
      <c r="B22" s="7" t="s">
        <v>71</v>
      </c>
      <c r="C22" s="7" t="s">
        <v>72</v>
      </c>
      <c r="D22" s="8">
        <v>2</v>
      </c>
      <c r="E22" s="8">
        <v>0</v>
      </c>
      <c r="F22" s="9">
        <f>IF(OR(N22="Да",O22="Да"),M22,IF(M22-(M22*B3/100)&lt;L22,L22,M22-(M22*B3/100)))</f>
        <v>127.12</v>
      </c>
      <c r="G22" s="23">
        <f t="shared" si="0"/>
        <v>0</v>
      </c>
      <c r="H22" s="8">
        <v>0.36</v>
      </c>
      <c r="I22" s="29">
        <f t="shared" si="1"/>
        <v>0</v>
      </c>
      <c r="J22" s="7" t="s">
        <v>18</v>
      </c>
      <c r="K22" s="7"/>
      <c r="L22" s="10">
        <v>108.06</v>
      </c>
      <c r="M22" s="10">
        <v>127.12</v>
      </c>
      <c r="N22" s="7" t="s">
        <v>14</v>
      </c>
      <c r="O22" s="7" t="s">
        <v>14</v>
      </c>
      <c r="P22" s="10">
        <v>127.12</v>
      </c>
    </row>
    <row r="23" spans="1:16" ht="23.1" hidden="1" customHeight="1" outlineLevel="1" x14ac:dyDescent="0.2">
      <c r="A23" s="16" t="s">
        <v>73</v>
      </c>
      <c r="B23" s="17" t="s">
        <v>74</v>
      </c>
      <c r="C23" s="17" t="s">
        <v>75</v>
      </c>
      <c r="D23" s="18">
        <v>107</v>
      </c>
      <c r="E23" s="18">
        <v>0</v>
      </c>
      <c r="F23" s="19">
        <f>IF(OR(N23="Да",O23="Да"),M23,IF(M23-(M23*B3/100)&lt;L23,L23,M23-(M23*B3/100)))</f>
        <v>81.14</v>
      </c>
      <c r="G23" s="25">
        <f t="shared" si="0"/>
        <v>0</v>
      </c>
      <c r="H23" s="18">
        <v>0.122</v>
      </c>
      <c r="I23" s="31">
        <f t="shared" si="1"/>
        <v>0</v>
      </c>
      <c r="J23" s="17" t="s">
        <v>19</v>
      </c>
      <c r="K23" s="17" t="s">
        <v>21</v>
      </c>
      <c r="L23" s="20">
        <v>68.97</v>
      </c>
      <c r="M23" s="20">
        <v>81.14</v>
      </c>
      <c r="N23" s="17" t="s">
        <v>14</v>
      </c>
      <c r="O23" s="17" t="s">
        <v>14</v>
      </c>
      <c r="P23" s="20">
        <v>81.14</v>
      </c>
    </row>
    <row r="24" spans="1:16" ht="23.1" hidden="1" customHeight="1" outlineLevel="1" x14ac:dyDescent="0.2">
      <c r="A24" s="16" t="s">
        <v>76</v>
      </c>
      <c r="B24" s="17" t="s">
        <v>77</v>
      </c>
      <c r="C24" s="17" t="s">
        <v>78</v>
      </c>
      <c r="D24" s="18">
        <v>17</v>
      </c>
      <c r="E24" s="18">
        <v>0</v>
      </c>
      <c r="F24" s="19">
        <f>IF(OR(N24="Да",O24="Да"),M24,IF(M24-(M24*B3/100)&lt;L24,L24,M24-(M24*B3/100)))</f>
        <v>81.14</v>
      </c>
      <c r="G24" s="25">
        <f t="shared" si="0"/>
        <v>0</v>
      </c>
      <c r="H24" s="18">
        <v>0.122</v>
      </c>
      <c r="I24" s="31">
        <f t="shared" si="1"/>
        <v>0</v>
      </c>
      <c r="J24" s="17" t="s">
        <v>19</v>
      </c>
      <c r="K24" s="17" t="s">
        <v>21</v>
      </c>
      <c r="L24" s="20">
        <v>68.97</v>
      </c>
      <c r="M24" s="20">
        <v>81.14</v>
      </c>
      <c r="N24" s="17" t="s">
        <v>14</v>
      </c>
      <c r="O24" s="17" t="s">
        <v>14</v>
      </c>
      <c r="P24" s="20">
        <v>81.14</v>
      </c>
    </row>
    <row r="25" spans="1:16" ht="23.1" hidden="1" customHeight="1" outlineLevel="1" x14ac:dyDescent="0.2">
      <c r="A25" s="6" t="s">
        <v>79</v>
      </c>
      <c r="B25" s="7" t="s">
        <v>80</v>
      </c>
      <c r="C25" s="7" t="s">
        <v>81</v>
      </c>
      <c r="D25" s="8">
        <v>92</v>
      </c>
      <c r="E25" s="8">
        <v>0</v>
      </c>
      <c r="F25" s="9">
        <f>IF(OR(N25="Да",O25="Да"),M25,IF(M25-(M25*B3/100)&lt;L25,L25,M25-(M25*B3/100)))</f>
        <v>81.14</v>
      </c>
      <c r="G25" s="23">
        <f t="shared" si="0"/>
        <v>0</v>
      </c>
      <c r="H25" s="8">
        <v>0.122</v>
      </c>
      <c r="I25" s="29">
        <f t="shared" si="1"/>
        <v>0</v>
      </c>
      <c r="J25" s="7" t="s">
        <v>19</v>
      </c>
      <c r="K25" s="7"/>
      <c r="L25" s="10">
        <v>68.97</v>
      </c>
      <c r="M25" s="10">
        <v>81.14</v>
      </c>
      <c r="N25" s="7" t="s">
        <v>14</v>
      </c>
      <c r="O25" s="7" t="s">
        <v>14</v>
      </c>
      <c r="P25" s="10">
        <v>81.14</v>
      </c>
    </row>
    <row r="26" spans="1:16" ht="23.1" hidden="1" customHeight="1" outlineLevel="1" x14ac:dyDescent="0.2">
      <c r="A26" s="6" t="s">
        <v>82</v>
      </c>
      <c r="B26" s="7" t="s">
        <v>83</v>
      </c>
      <c r="C26" s="7" t="s">
        <v>84</v>
      </c>
      <c r="D26" s="8">
        <v>53</v>
      </c>
      <c r="E26" s="8">
        <v>0</v>
      </c>
      <c r="F26" s="9">
        <f>IF(OR(N26="Да",O26="Да"),M26,IF(M26-(M26*B3/100)&lt;L26,L26,M26-(M26*B3/100)))</f>
        <v>142</v>
      </c>
      <c r="G26" s="23">
        <f t="shared" si="0"/>
        <v>0</v>
      </c>
      <c r="H26" s="8">
        <v>7.1999999999999995E-2</v>
      </c>
      <c r="I26" s="29">
        <f t="shared" si="1"/>
        <v>0</v>
      </c>
      <c r="J26" s="7" t="s">
        <v>24</v>
      </c>
      <c r="K26" s="7"/>
      <c r="L26" s="10">
        <v>120.7</v>
      </c>
      <c r="M26" s="10">
        <v>142</v>
      </c>
      <c r="N26" s="7" t="s">
        <v>14</v>
      </c>
      <c r="O26" s="7" t="s">
        <v>14</v>
      </c>
      <c r="P26" s="10">
        <v>142</v>
      </c>
    </row>
    <row r="27" spans="1:16" ht="23.1" hidden="1" customHeight="1" outlineLevel="1" x14ac:dyDescent="0.2">
      <c r="A27" s="6" t="s">
        <v>85</v>
      </c>
      <c r="B27" s="7" t="s">
        <v>86</v>
      </c>
      <c r="C27" s="7" t="s">
        <v>87</v>
      </c>
      <c r="D27" s="8">
        <v>56</v>
      </c>
      <c r="E27" s="8">
        <v>0</v>
      </c>
      <c r="F27" s="9">
        <f>IF(OR(N27="Да",O27="Да"),M27,IF(M27-(M27*B3/100)&lt;L27,L27,M27-(M27*B3/100)))</f>
        <v>142</v>
      </c>
      <c r="G27" s="23">
        <f t="shared" si="0"/>
        <v>0</v>
      </c>
      <c r="H27" s="8">
        <v>7.1999999999999995E-2</v>
      </c>
      <c r="I27" s="29">
        <f t="shared" si="1"/>
        <v>0</v>
      </c>
      <c r="J27" s="7" t="s">
        <v>24</v>
      </c>
      <c r="K27" s="7"/>
      <c r="L27" s="10">
        <v>120.7</v>
      </c>
      <c r="M27" s="10">
        <v>142</v>
      </c>
      <c r="N27" s="7" t="s">
        <v>14</v>
      </c>
      <c r="O27" s="7" t="s">
        <v>14</v>
      </c>
      <c r="P27" s="10">
        <v>142</v>
      </c>
    </row>
    <row r="28" spans="1:16" ht="23.1" hidden="1" customHeight="1" outlineLevel="1" x14ac:dyDescent="0.2">
      <c r="A28" s="6" t="s">
        <v>88</v>
      </c>
      <c r="B28" s="7" t="s">
        <v>89</v>
      </c>
      <c r="C28" s="7" t="s">
        <v>90</v>
      </c>
      <c r="D28" s="8">
        <v>45</v>
      </c>
      <c r="E28" s="8">
        <v>0</v>
      </c>
      <c r="F28" s="9">
        <f>IF(OR(N28="Да",O28="Да"),M28,IF(M28-(M28*B3/100)&lt;L28,L28,M28-(M28*B3/100)))</f>
        <v>142</v>
      </c>
      <c r="G28" s="23">
        <f t="shared" si="0"/>
        <v>0</v>
      </c>
      <c r="H28" s="8">
        <v>7.1999999999999995E-2</v>
      </c>
      <c r="I28" s="29">
        <f t="shared" si="1"/>
        <v>0</v>
      </c>
      <c r="J28" s="7" t="s">
        <v>91</v>
      </c>
      <c r="K28" s="7"/>
      <c r="L28" s="10">
        <v>120.7</v>
      </c>
      <c r="M28" s="10">
        <v>142</v>
      </c>
      <c r="N28" s="7" t="s">
        <v>14</v>
      </c>
      <c r="O28" s="7" t="s">
        <v>14</v>
      </c>
      <c r="P28" s="10">
        <v>142</v>
      </c>
    </row>
    <row r="29" spans="1:16" ht="23.1" hidden="1" customHeight="1" outlineLevel="1" x14ac:dyDescent="0.2">
      <c r="A29" s="6" t="s">
        <v>92</v>
      </c>
      <c r="B29" s="7" t="s">
        <v>93</v>
      </c>
      <c r="C29" s="7" t="s">
        <v>94</v>
      </c>
      <c r="D29" s="8">
        <v>17</v>
      </c>
      <c r="E29" s="8">
        <v>0</v>
      </c>
      <c r="F29" s="9">
        <f>IF(OR(N29="Да",O29="Да"),M29,IF(M29-(M29*B3/100)&lt;L29,L29,M29-(M29*B3/100)))</f>
        <v>142</v>
      </c>
      <c r="G29" s="23">
        <f t="shared" si="0"/>
        <v>0</v>
      </c>
      <c r="H29" s="8">
        <v>7.1999999999999995E-2</v>
      </c>
      <c r="I29" s="29">
        <f t="shared" si="1"/>
        <v>0</v>
      </c>
      <c r="J29" s="7" t="s">
        <v>91</v>
      </c>
      <c r="K29" s="7"/>
      <c r="L29" s="10">
        <v>120.7</v>
      </c>
      <c r="M29" s="10">
        <v>142</v>
      </c>
      <c r="N29" s="7" t="s">
        <v>14</v>
      </c>
      <c r="O29" s="7" t="s">
        <v>14</v>
      </c>
      <c r="P29" s="10">
        <v>142</v>
      </c>
    </row>
    <row r="30" spans="1:16" ht="23.1" hidden="1" customHeight="1" outlineLevel="1" x14ac:dyDescent="0.2">
      <c r="A30" s="16" t="s">
        <v>95</v>
      </c>
      <c r="B30" s="17" t="s">
        <v>96</v>
      </c>
      <c r="C30" s="17" t="s">
        <v>97</v>
      </c>
      <c r="D30" s="18">
        <v>59</v>
      </c>
      <c r="E30" s="18">
        <v>0</v>
      </c>
      <c r="F30" s="19">
        <f>IF(OR(N30="Да",O30="Да"),M30,IF(M30-(M30*B3/100)&lt;L30,L30,M30-(M30*B3/100)))</f>
        <v>101.43</v>
      </c>
      <c r="G30" s="25">
        <f t="shared" si="0"/>
        <v>0</v>
      </c>
      <c r="H30" s="18">
        <v>7.6999999999999999E-2</v>
      </c>
      <c r="I30" s="31">
        <f t="shared" si="1"/>
        <v>0</v>
      </c>
      <c r="J30" s="17" t="s">
        <v>17</v>
      </c>
      <c r="K30" s="17" t="s">
        <v>21</v>
      </c>
      <c r="L30" s="20">
        <v>86.22</v>
      </c>
      <c r="M30" s="20">
        <v>101.43</v>
      </c>
      <c r="N30" s="17" t="s">
        <v>14</v>
      </c>
      <c r="O30" s="17" t="s">
        <v>14</v>
      </c>
      <c r="P30" s="20">
        <v>101.43</v>
      </c>
    </row>
    <row r="31" spans="1:16" ht="11.1" hidden="1" customHeight="1" outlineLevel="1" x14ac:dyDescent="0.2">
      <c r="A31" s="6" t="s">
        <v>98</v>
      </c>
      <c r="B31" s="7" t="s">
        <v>99</v>
      </c>
      <c r="C31" s="7" t="s">
        <v>100</v>
      </c>
      <c r="D31" s="8">
        <v>63</v>
      </c>
      <c r="E31" s="8">
        <v>0</v>
      </c>
      <c r="F31" s="9">
        <f>IF(OR(N31="Да",O31="Да"),M31,IF(M31-(M31*B3/100)&lt;L31,L31,M31-(M31*B3/100)))</f>
        <v>87.91</v>
      </c>
      <c r="G31" s="23">
        <f t="shared" si="0"/>
        <v>0</v>
      </c>
      <c r="H31" s="8">
        <v>0.2</v>
      </c>
      <c r="I31" s="29">
        <f t="shared" si="1"/>
        <v>0</v>
      </c>
      <c r="J31" s="7" t="s">
        <v>22</v>
      </c>
      <c r="K31" s="7"/>
      <c r="L31" s="10">
        <v>74.73</v>
      </c>
      <c r="M31" s="10">
        <v>87.91</v>
      </c>
      <c r="N31" s="7" t="s">
        <v>14</v>
      </c>
      <c r="O31" s="7" t="s">
        <v>14</v>
      </c>
      <c r="P31" s="10">
        <v>87.91</v>
      </c>
    </row>
    <row r="32" spans="1:16" ht="12.95" customHeight="1" x14ac:dyDescent="0.2">
      <c r="A32" s="45" t="s">
        <v>101</v>
      </c>
      <c r="B32" s="45"/>
      <c r="C32" s="45"/>
      <c r="D32" s="5"/>
      <c r="E32" s="28"/>
      <c r="F32" s="21">
        <f>IF(OR(N32="Да",O32="Да"),M32,IF(M32-(M32*B3/100)&lt;L32,L32,M32-(M32*B3/100)))</f>
        <v>0</v>
      </c>
      <c r="G32" s="21"/>
      <c r="H32" s="5"/>
      <c r="I32" s="28"/>
      <c r="J32" s="5"/>
      <c r="K32" s="5"/>
      <c r="L32" s="5"/>
      <c r="M32" s="5"/>
      <c r="N32" s="5"/>
      <c r="O32" s="5"/>
      <c r="P32" s="5"/>
    </row>
    <row r="33" spans="1:16" ht="11.1" customHeight="1" outlineLevel="1" x14ac:dyDescent="0.2">
      <c r="A33" s="6" t="s">
        <v>102</v>
      </c>
      <c r="B33" s="7" t="s">
        <v>103</v>
      </c>
      <c r="C33" s="35" t="s">
        <v>104</v>
      </c>
      <c r="D33" s="8">
        <v>1250</v>
      </c>
      <c r="E33" s="8">
        <v>0</v>
      </c>
      <c r="F33" s="9">
        <f>IF(OR(N33="Да",O33="Да"),M33,IF(M33-(M33*B3/100)&lt;L33,L33,M33-(M33*B3/100)))</f>
        <v>120.32</v>
      </c>
      <c r="G33" s="23">
        <f t="shared" ref="G33" si="2">E33*F33</f>
        <v>0</v>
      </c>
      <c r="H33" s="8">
        <v>0.79100000000000004</v>
      </c>
      <c r="I33" s="29">
        <f t="shared" ref="I33" si="3">E33*H33</f>
        <v>0</v>
      </c>
      <c r="J33" s="7" t="s">
        <v>16</v>
      </c>
      <c r="K33" s="7"/>
      <c r="L33" s="10">
        <v>102.28</v>
      </c>
      <c r="M33" s="10">
        <v>120.32</v>
      </c>
      <c r="N33" s="7" t="s">
        <v>14</v>
      </c>
      <c r="O33" s="7" t="s">
        <v>14</v>
      </c>
      <c r="P33" s="10">
        <v>120.32</v>
      </c>
    </row>
    <row r="34" spans="1:16" ht="11.1" customHeight="1" outlineLevel="1" x14ac:dyDescent="0.2">
      <c r="A34" s="6" t="s">
        <v>105</v>
      </c>
      <c r="B34" s="7" t="s">
        <v>106</v>
      </c>
      <c r="C34" s="7" t="s">
        <v>107</v>
      </c>
      <c r="D34" s="8">
        <v>245</v>
      </c>
      <c r="E34" s="8">
        <v>0</v>
      </c>
      <c r="F34" s="9">
        <f>IF(OR(N34="Да",O34="Да"),M34,IF(M34-(M34*B3/100)&lt;L34,L34,M34-(M34*B3/100)))</f>
        <v>236.62</v>
      </c>
      <c r="G34" s="23">
        <f t="shared" ref="G34:G36" si="4">E34*F34</f>
        <v>0</v>
      </c>
      <c r="H34" s="8">
        <v>2.0270000000000001</v>
      </c>
      <c r="I34" s="29">
        <f t="shared" ref="I34:I36" si="5">E34*H34</f>
        <v>0</v>
      </c>
      <c r="J34" s="7" t="s">
        <v>23</v>
      </c>
      <c r="K34" s="7"/>
      <c r="L34" s="10">
        <v>201.13</v>
      </c>
      <c r="M34" s="10">
        <v>236.62</v>
      </c>
      <c r="N34" s="7" t="s">
        <v>14</v>
      </c>
      <c r="O34" s="7" t="s">
        <v>14</v>
      </c>
      <c r="P34" s="10">
        <v>236.62</v>
      </c>
    </row>
    <row r="35" spans="1:16" ht="23.1" customHeight="1" outlineLevel="1" x14ac:dyDescent="0.2">
      <c r="A35" s="6" t="s">
        <v>108</v>
      </c>
      <c r="B35" s="7" t="s">
        <v>109</v>
      </c>
      <c r="C35" s="7" t="s">
        <v>110</v>
      </c>
      <c r="D35" s="8">
        <v>243</v>
      </c>
      <c r="E35" s="8">
        <v>0</v>
      </c>
      <c r="F35" s="9">
        <f>IF(OR(N35="Да",O35="Да"),M35,IF(M35-(M35*B3/100)&lt;L35,L35,M35-(M35*B3/100)))</f>
        <v>236.62</v>
      </c>
      <c r="G35" s="23">
        <f t="shared" si="4"/>
        <v>0</v>
      </c>
      <c r="H35" s="8">
        <v>2.0270000000000001</v>
      </c>
      <c r="I35" s="29">
        <f t="shared" si="5"/>
        <v>0</v>
      </c>
      <c r="J35" s="7" t="s">
        <v>23</v>
      </c>
      <c r="K35" s="7"/>
      <c r="L35" s="10">
        <v>201.13</v>
      </c>
      <c r="M35" s="10">
        <v>236.62</v>
      </c>
      <c r="N35" s="7" t="s">
        <v>14</v>
      </c>
      <c r="O35" s="7" t="s">
        <v>14</v>
      </c>
      <c r="P35" s="10">
        <v>236.62</v>
      </c>
    </row>
    <row r="36" spans="1:16" ht="11.1" customHeight="1" outlineLevel="1" x14ac:dyDescent="0.2">
      <c r="A36" s="6" t="s">
        <v>111</v>
      </c>
      <c r="B36" s="7" t="s">
        <v>112</v>
      </c>
      <c r="C36" s="7" t="s">
        <v>113</v>
      </c>
      <c r="D36" s="8">
        <v>210</v>
      </c>
      <c r="E36" s="8">
        <v>0</v>
      </c>
      <c r="F36" s="9">
        <f>IF(OR(N36="Да",O36="Да"),M36,IF(M36-(M36*B3/100)&lt;L36,L36,M36-(M36*B3/100)))</f>
        <v>236.62</v>
      </c>
      <c r="G36" s="23">
        <f t="shared" si="4"/>
        <v>0</v>
      </c>
      <c r="H36" s="8">
        <v>2.0270000000000001</v>
      </c>
      <c r="I36" s="29">
        <f t="shared" si="5"/>
        <v>0</v>
      </c>
      <c r="J36" s="7" t="s">
        <v>23</v>
      </c>
      <c r="K36" s="7"/>
      <c r="L36" s="10">
        <v>201.13</v>
      </c>
      <c r="M36" s="10">
        <v>236.62</v>
      </c>
      <c r="N36" s="7" t="s">
        <v>14</v>
      </c>
      <c r="O36" s="7" t="s">
        <v>14</v>
      </c>
      <c r="P36" s="10">
        <v>236.62</v>
      </c>
    </row>
    <row r="37" spans="1:16" ht="26.1" customHeight="1" x14ac:dyDescent="0.2">
      <c r="A37" s="46" t="s">
        <v>114</v>
      </c>
      <c r="B37" s="46"/>
      <c r="C37" s="46"/>
      <c r="D37" s="4"/>
      <c r="E37" s="32">
        <f>SUM(E2:E36)</f>
        <v>0</v>
      </c>
      <c r="F37" s="4"/>
      <c r="G37" s="26">
        <f>SUM(G2:G36)</f>
        <v>0</v>
      </c>
      <c r="H37" s="4"/>
      <c r="I37" s="32">
        <f>SUM(I2:I36)</f>
        <v>0</v>
      </c>
      <c r="J37" s="4"/>
      <c r="K37" s="4"/>
      <c r="L37" s="4"/>
      <c r="M37" s="4"/>
      <c r="N37" s="4"/>
      <c r="O37" s="4"/>
      <c r="P37" s="4"/>
    </row>
  </sheetData>
  <mergeCells count="12">
    <mergeCell ref="A32:C32"/>
    <mergeCell ref="A37:C37"/>
    <mergeCell ref="A1:K1"/>
    <mergeCell ref="C3:M3"/>
    <mergeCell ref="A5:C5"/>
    <mergeCell ref="D5:D6"/>
    <mergeCell ref="E5:E6"/>
    <mergeCell ref="F5:F6"/>
    <mergeCell ref="G5:G6"/>
    <mergeCell ref="H5:H6"/>
    <mergeCell ref="I5:I6"/>
    <mergeCell ref="J5:J6"/>
  </mergeCells>
  <pageMargins left="0.39370078740157483" right="0.39370078740157483" top="0.39370078740157483" bottom="0.39370078740157483" header="0" footer="0"/>
  <pageSetup paperSize="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 Казакова</cp:lastModifiedBy>
  <dcterms:created xsi:type="dcterms:W3CDTF">2025-10-31T04:40:58Z</dcterms:created>
  <dcterms:modified xsi:type="dcterms:W3CDTF">2025-10-31T08:26:59Z</dcterms:modified>
</cp:coreProperties>
</file>